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18" yWindow="65346" windowWidth="15949" windowHeight="11765" tabRatio="698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ст1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<sst xmlns="http://schemas.openxmlformats.org/spreadsheetml/2006/main" count="728" uniqueCount="64">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</sst>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4" sqref="U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133988.67000000016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174201.8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1906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169656.8</v>
      </c>
      <c r="AG9" s="69">
        <f>AG10+AG15+AG24+AG33+AG47+AG52+AG54+AG61+AG62+AG71+AG72+AG76+AG88+AG81+AG83+AG82+AG69+AG89+AG91+AG90+AG70+AG40+AG92</f>
        <v>104027.60000000002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2502.5</v>
      </c>
      <c r="AG89" s="72">
        <f t="shared" si="16"/>
        <v>5237.2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174201.8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1906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169656.8</v>
      </c>
      <c r="AG94" s="84">
        <f>AG10+AG15+AG24+AG33+AG47+AG52+AG54+AG61+AG62+AG69+AG71+AG72+AG76+AG81+AG82+AG83+AG88+AG89+AG90+AG91+AG70+AG40+AG92</f>
        <v>104027.60000000002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3.5">
      <c r="A100" s="1" t="s">
        <v>35</v>
      </c>
      <c r="B100" s="2">
        <f aca="true" t="shared" si="24" ref="B100:AD100">B94-B95-B96-B97-B98-B99</f>
        <v>84297.5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1687.3000000000002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80383.8</v>
      </c>
      <c r="AG100" s="85">
        <f>AG94-AG95-AG96-AG97-AG98-AG99</f>
        <v>79253.90000000001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72" sqref="AH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12221.800000000007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157976.37000000008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228148.31</v>
      </c>
      <c r="C9" s="104">
        <f aca="true" t="shared" si="0" ref="C9:AD9">C10+C15+C24+C33+C47+C52+C54+C61+C62+C71+C72+C88+C76+C81+C83+C82+C69+C89+C90+C91+C70+C40+C92</f>
        <v>103922.60000000003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4297.099999999999</v>
      </c>
      <c r="Q9" s="68">
        <f t="shared" si="0"/>
        <v>4322.1</v>
      </c>
      <c r="R9" s="68">
        <f t="shared" si="0"/>
        <v>5964.5</v>
      </c>
      <c r="S9" s="68">
        <f t="shared" si="0"/>
        <v>1048.5</v>
      </c>
      <c r="T9" s="68">
        <f t="shared" si="0"/>
        <v>3682.7</v>
      </c>
      <c r="U9" s="68">
        <f t="shared" si="0"/>
        <v>3155.7</v>
      </c>
      <c r="V9" s="68">
        <f t="shared" si="0"/>
        <v>81269.59999999999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193889.80000000002</v>
      </c>
      <c r="AG9" s="69">
        <f>AG10+AG15+AG24+AG33+AG47+AG52+AG54+AG61+AG62+AG71+AG72+AG76+AG88+AG81+AG83+AG82+AG69+AG89+AG91+AG90+AG70+AG40+AG92</f>
        <v>138181.11000000002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6589.199999999997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3609.9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21978</v>
      </c>
      <c r="AG10" s="72">
        <f>B10+C10-AF10</f>
        <v>4911.299999999999</v>
      </c>
      <c r="AH10" s="133"/>
    </row>
    <row r="11" spans="1:34" ht="15">
      <c r="A11" s="3" t="s">
        <v>5</v>
      </c>
      <c r="B11" s="72">
        <f>17270.02+300+578+300+1050.9</f>
        <v>19498.920000000002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3568.720000000005</v>
      </c>
      <c r="AH11" s="133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84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698.399999999999</v>
      </c>
      <c r="AG14" s="72">
        <f>AG10-AG11-AG12-AG13</f>
        <v>1112.2799999999947</v>
      </c>
      <c r="AH14" s="133"/>
    </row>
    <row r="15" spans="1:35" ht="15" customHeight="1">
      <c r="A15" s="4" t="s">
        <v>6</v>
      </c>
      <c r="B15" s="72">
        <f>86876.4-830.1</f>
        <v>86046.29999999999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217.6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</v>
      </c>
      <c r="AG15" s="72">
        <f aca="true" t="shared" si="3" ref="AG15:AG31">B15+C15-AF15</f>
        <v>25089.20000000001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34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135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33"/>
    </row>
    <row r="19" spans="1:34" ht="1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6448.100000000001</v>
      </c>
      <c r="AH19" s="133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723.2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5600.499999999999</v>
      </c>
      <c r="AG20" s="72">
        <f t="shared" si="3"/>
        <v>1493.000000000001</v>
      </c>
      <c r="AH20" s="133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2159.550000000004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293.5999999999942</v>
      </c>
      <c r="W23" s="67">
        <f t="shared" si="4"/>
        <v>0.19999999999998863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1665.1999999999946</v>
      </c>
      <c r="AG23" s="72">
        <f t="shared" si="3"/>
        <v>6655.950000000029</v>
      </c>
    </row>
    <row r="24" spans="1:35" ht="15" customHeight="1">
      <c r="A24" s="4" t="s">
        <v>7</v>
      </c>
      <c r="B24" s="72">
        <f>34265.4-1534.5+750.3</f>
        <v>33481.200000000004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>
        <f>186.3+953.3</f>
        <v>1139.6</v>
      </c>
      <c r="P24" s="67">
        <v>92.7</v>
      </c>
      <c r="Q24" s="71">
        <f>82.9+25</f>
        <v>107.9</v>
      </c>
      <c r="R24" s="71">
        <f>301.6+545.3</f>
        <v>846.9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33708.90000000001</v>
      </c>
      <c r="AG24" s="72">
        <f t="shared" si="3"/>
        <v>9600.099999999991</v>
      </c>
      <c r="AI24" s="86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545.3</v>
      </c>
      <c r="S25" s="76"/>
      <c r="T25" s="76">
        <v>170.5</v>
      </c>
      <c r="U25" s="76"/>
      <c r="V25" s="76">
        <v>7930.3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22501.600000000002</v>
      </c>
      <c r="AG25" s="115">
        <f t="shared" si="3"/>
        <v>2333.400000000005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92.7</v>
      </c>
      <c r="Q32" s="67">
        <f t="shared" si="5"/>
        <v>107.9</v>
      </c>
      <c r="R32" s="67">
        <f t="shared" si="5"/>
        <v>846.9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33708.90000000001</v>
      </c>
      <c r="AG32" s="72">
        <f>AG24</f>
        <v>9600.099999999991</v>
      </c>
    </row>
    <row r="33" spans="1:33" ht="15" customHeight="1">
      <c r="A33" s="4" t="s">
        <v>8</v>
      </c>
      <c r="B33" s="72">
        <f>319.5+67.3</f>
        <v>386.8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79.40000000000003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23.100000000000172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120.79999999999995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14.10000000000015</v>
      </c>
    </row>
    <row r="47" spans="1:33" ht="17.25" customHeight="1">
      <c r="A47" s="4" t="s">
        <v>43</v>
      </c>
      <c r="B47" s="70">
        <f>1223.89+431.1</f>
        <v>1654.9900000000002</v>
      </c>
      <c r="C47" s="72">
        <v>899.9000000000001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1461.49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8.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370.2200000000001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5432.4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450.8</v>
      </c>
      <c r="U52" s="72">
        <v>129.8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4995.2</v>
      </c>
      <c r="AG52" s="72">
        <f aca="true" t="shared" si="11" ref="AG52:AG59">B52+C52-AF52</f>
        <v>3988.71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817.0999999999997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196.29999999999995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32.6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44.2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0.9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389.19999999999993</v>
      </c>
      <c r="AG57" s="72">
        <f t="shared" si="11"/>
        <v>62.500000000000114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21.699999999999996</v>
      </c>
      <c r="T60" s="67">
        <f t="shared" si="12"/>
        <v>17.1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790.6999999999999</v>
      </c>
      <c r="AG60" s="72">
        <f>AG54-AG55-AG57-AG59-AG56-AG58</f>
        <v>1062.7500000000005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746.7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2909.6999999999994</v>
      </c>
      <c r="AG62" s="72">
        <f t="shared" si="14"/>
        <v>1459.8000000000006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4.4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88.1</v>
      </c>
      <c r="AG65" s="72">
        <f t="shared" si="14"/>
        <v>60.20000000000002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/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46.9</v>
      </c>
      <c r="AG66" s="72">
        <f t="shared" si="14"/>
        <v>112.29999999999998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213.6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1067.5999999999997</v>
      </c>
      <c r="AG68" s="72">
        <f>AG62-AG63-AG66-AG67-AG65-AG64</f>
        <v>636.2000000000007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135.99999999999955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712.2</v>
      </c>
      <c r="AG72" s="130">
        <f t="shared" si="16"/>
        <v>2282.0999999999995</v>
      </c>
      <c r="AH72" s="86"/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228148.31</v>
      </c>
      <c r="C94" s="132">
        <f t="shared" si="17"/>
        <v>103922.60000000003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4297.099999999999</v>
      </c>
      <c r="Q94" s="83">
        <f t="shared" si="17"/>
        <v>4322.1</v>
      </c>
      <c r="R94" s="83">
        <f t="shared" si="17"/>
        <v>5964.5</v>
      </c>
      <c r="S94" s="83">
        <f t="shared" si="17"/>
        <v>1048.5</v>
      </c>
      <c r="T94" s="83">
        <f t="shared" si="17"/>
        <v>3682.7</v>
      </c>
      <c r="U94" s="83">
        <f t="shared" si="17"/>
        <v>3155.7</v>
      </c>
      <c r="V94" s="83">
        <f t="shared" si="17"/>
        <v>81269.59999999999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193889.80000000002</v>
      </c>
      <c r="AG94" s="84">
        <f>AG10+AG15+AG24+AG33+AG47+AG52+AG54+AG61+AG62+AG69+AG71+AG72+AG76+AG81+AG82+AG83+AG88+AG89+AG90+AG91+AG70+AG40+AG92</f>
        <v>138181.11000000002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14814.369999999952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42.099999999999994</v>
      </c>
      <c r="U96" s="67">
        <f t="shared" si="19"/>
        <v>1029.6000000000001</v>
      </c>
      <c r="V96" s="67">
        <f t="shared" si="19"/>
        <v>723.2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8013.3</v>
      </c>
      <c r="AG96" s="71">
        <f>B96+C96-AF96</f>
        <v>3149.2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5465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35.5</v>
      </c>
      <c r="T98" s="67">
        <f t="shared" si="21"/>
        <v>21</v>
      </c>
      <c r="U98" s="67">
        <f t="shared" si="21"/>
        <v>295.5</v>
      </c>
      <c r="V98" s="67">
        <f t="shared" si="21"/>
        <v>3726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5856.599999999999</v>
      </c>
      <c r="AG98" s="71">
        <f>B98+C98-AF98</f>
        <v>6521.700000000002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3.5">
      <c r="A100" s="1" t="s">
        <v>35</v>
      </c>
      <c r="B100" s="2">
        <f aca="true" t="shared" si="24" ref="B100:AD100">B94-B95-B96-B97-B98-B99</f>
        <v>117138.27000000003</v>
      </c>
      <c r="C100" s="20">
        <f t="shared" si="24"/>
        <v>79148.10000000003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3733.1999999999994</v>
      </c>
      <c r="Q100" s="85">
        <f t="shared" si="24"/>
        <v>2253.9000000000005</v>
      </c>
      <c r="R100" s="85">
        <f t="shared" si="24"/>
        <v>4899.6</v>
      </c>
      <c r="S100" s="85">
        <f t="shared" si="24"/>
        <v>812.3000000000001</v>
      </c>
      <c r="T100" s="85">
        <f t="shared" si="24"/>
        <v>3432.7999999999997</v>
      </c>
      <c r="U100" s="85">
        <f t="shared" si="24"/>
        <v>1547.2999999999995</v>
      </c>
      <c r="V100" s="85">
        <f t="shared" si="24"/>
        <v>16592.29999999998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83895.09999999999</v>
      </c>
      <c r="AG100" s="85">
        <f>AG94-AG95-AG96-AG97-AG98-AG99</f>
        <v>112391.27000000006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90" sqref="H9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0</v>
      </c>
      <c r="C7" s="129">
        <v>12221.800000000007</v>
      </c>
      <c r="D7" s="38"/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12221.800000000007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103">
        <v>157976.37000000008</v>
      </c>
      <c r="D8" s="59"/>
      <c r="E8" s="60"/>
      <c r="F8" s="61"/>
      <c r="G8" s="61"/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157976.37000000008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218707.49000000002</v>
      </c>
      <c r="C9" s="104">
        <f aca="true" t="shared" si="0" ref="C9:AD9">C10+C15+C24+C33+C47+C52+C54+C61+C62+C71+C72+C88+C76+C81+C83+C82+C69+C89+C90+C91+C70+C40+C92</f>
        <v>138181.11000000002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0</v>
      </c>
      <c r="AG9" s="69">
        <f>AG10+AG15+AG24+AG33+AG47+AG52+AG54+AG61+AG62+AG71+AG72+AG76+AG88+AG81+AG83+AG82+AG69+AG89+AG91+AG90+AG70+AG40+AG92</f>
        <v>356888.6</v>
      </c>
      <c r="AH9" s="41"/>
      <c r="AI9" s="41"/>
    </row>
    <row r="10" spans="1:34" ht="15">
      <c r="A10" s="4" t="s">
        <v>4</v>
      </c>
      <c r="B10" s="72">
        <v>20114.7</v>
      </c>
      <c r="C10" s="72">
        <v>4911.299999999999</v>
      </c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0</v>
      </c>
      <c r="AG10" s="72">
        <f>B10+C10-AF10</f>
        <v>25026</v>
      </c>
      <c r="AH10" s="133"/>
    </row>
    <row r="11" spans="1:34" ht="15">
      <c r="A11" s="3" t="s">
        <v>5</v>
      </c>
      <c r="B11" s="72">
        <v>17567.8</v>
      </c>
      <c r="C11" s="72">
        <v>3568.720000000005</v>
      </c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0</v>
      </c>
      <c r="AG11" s="72">
        <f>B11+C11-AF11</f>
        <v>21136.520000000004</v>
      </c>
      <c r="AH11" s="133"/>
    </row>
    <row r="12" spans="1:34" ht="15">
      <c r="A12" s="3" t="s">
        <v>2</v>
      </c>
      <c r="B12" s="70">
        <v>98.2</v>
      </c>
      <c r="C12" s="72">
        <v>230.29999999999984</v>
      </c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328.49999999999983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2448.7000000000016</v>
      </c>
      <c r="C14" s="72">
        <f t="shared" si="2"/>
        <v>1112.2799999999947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0</v>
      </c>
      <c r="AG14" s="72">
        <f>AG10-AG11-AG12-AG13</f>
        <v>3560.979999999996</v>
      </c>
      <c r="AH14" s="133"/>
    </row>
    <row r="15" spans="1:35" ht="15" customHeight="1">
      <c r="A15" s="4" t="s">
        <v>6</v>
      </c>
      <c r="B15" s="72">
        <v>112819.9</v>
      </c>
      <c r="C15" s="72">
        <v>25089.20000000001</v>
      </c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2">
        <f aca="true" t="shared" si="3" ref="AG15:AG31">B15+C15-AF15</f>
        <v>137909.1</v>
      </c>
      <c r="AH15" s="133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52182.4</v>
      </c>
      <c r="AH16" s="134"/>
    </row>
    <row r="17" spans="1:34" ht="15">
      <c r="A17" s="3" t="s">
        <v>5</v>
      </c>
      <c r="B17" s="72">
        <v>103254.4</v>
      </c>
      <c r="C17" s="72">
        <v>10237.24999999997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2">
        <f t="shared" si="3"/>
        <v>113491.64999999997</v>
      </c>
      <c r="AH17" s="135"/>
    </row>
    <row r="18" spans="1:34" ht="15">
      <c r="A18" s="3" t="s">
        <v>3</v>
      </c>
      <c r="B18" s="72">
        <v>0</v>
      </c>
      <c r="C18" s="72">
        <v>13.2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13.2</v>
      </c>
      <c r="AH18" s="133"/>
    </row>
    <row r="19" spans="1:34" ht="15">
      <c r="A19" s="3" t="s">
        <v>1</v>
      </c>
      <c r="B19" s="72">
        <v>3146.4</v>
      </c>
      <c r="C19" s="72">
        <v>6448.100000000001</v>
      </c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9594.500000000002</v>
      </c>
      <c r="AH19" s="133"/>
    </row>
    <row r="20" spans="1:34" ht="15">
      <c r="A20" s="3" t="s">
        <v>2</v>
      </c>
      <c r="B20" s="72">
        <v>1460.1</v>
      </c>
      <c r="C20" s="72">
        <v>1493.000000000001</v>
      </c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2953.100000000001</v>
      </c>
      <c r="AH20" s="133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1207.1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3993.6</v>
      </c>
      <c r="C23" s="72">
        <f t="shared" si="4"/>
        <v>6655.950000000037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0</v>
      </c>
      <c r="AG23" s="72">
        <f t="shared" si="3"/>
        <v>10649.550000000037</v>
      </c>
    </row>
    <row r="24" spans="1:35" ht="15" customHeight="1">
      <c r="A24" s="4" t="s">
        <v>7</v>
      </c>
      <c r="B24" s="72">
        <v>35291.1</v>
      </c>
      <c r="C24" s="72">
        <v>9600.099999999991</v>
      </c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44891.19999999999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76">
        <v>2333.400000000005</v>
      </c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115">
        <f t="shared" si="3"/>
        <v>24336.300000000007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35291.1</v>
      </c>
      <c r="C32" s="72">
        <v>9600.099999999991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44891.19999999999</v>
      </c>
    </row>
    <row r="33" spans="1:33" ht="15" customHeight="1">
      <c r="A33" s="4" t="s">
        <v>8</v>
      </c>
      <c r="B33" s="72">
        <v>2279.99</v>
      </c>
      <c r="C33" s="72">
        <v>79.40000000000003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2359.39</v>
      </c>
    </row>
    <row r="34" spans="1:33" ht="15">
      <c r="A34" s="3" t="s">
        <v>5</v>
      </c>
      <c r="B34" s="72">
        <v>295.8</v>
      </c>
      <c r="C34" s="72">
        <v>38.499999999999886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334.2999999999999</v>
      </c>
    </row>
    <row r="35" spans="1:33" ht="15">
      <c r="A35" s="3" t="s">
        <v>1</v>
      </c>
      <c r="B35" s="72">
        <v>263.2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263.2</v>
      </c>
    </row>
    <row r="36" spans="1:33" ht="15">
      <c r="A36" s="3" t="s">
        <v>2</v>
      </c>
      <c r="B36" s="111">
        <v>3</v>
      </c>
      <c r="C36" s="72">
        <v>17.799999999999976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20.799999999999976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84.88999999999993</v>
      </c>
      <c r="C39" s="72">
        <f t="shared" si="7"/>
        <v>23.100000000000172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107.99000000000001</v>
      </c>
    </row>
    <row r="40" spans="1:33" ht="15" customHeight="1">
      <c r="A40" s="4" t="s">
        <v>29</v>
      </c>
      <c r="B40" s="72">
        <v>1098.8</v>
      </c>
      <c r="C40" s="72">
        <v>120.79999999999995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1219.6</v>
      </c>
    </row>
    <row r="41" spans="1:34" ht="15">
      <c r="A41" s="3" t="s">
        <v>5</v>
      </c>
      <c r="B41" s="72">
        <v>1049</v>
      </c>
      <c r="C41" s="72">
        <v>45.69999999999982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1094.6999999999998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23</v>
      </c>
    </row>
    <row r="44" spans="1:33" ht="15">
      <c r="A44" s="3" t="s">
        <v>2</v>
      </c>
      <c r="B44" s="72">
        <v>8.8</v>
      </c>
      <c r="C44" s="72">
        <v>46.79999999999998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55.59999999999998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14.10000000000015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45.500000000000114</v>
      </c>
    </row>
    <row r="47" spans="1:33" ht="17.25" customHeight="1">
      <c r="A47" s="4" t="s">
        <v>43</v>
      </c>
      <c r="B47" s="70">
        <v>2405</v>
      </c>
      <c r="C47" s="72">
        <v>1461.49</v>
      </c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2">
        <f>B47+C47-AF47</f>
        <v>3866.49</v>
      </c>
    </row>
    <row r="48" spans="1:33" ht="15">
      <c r="A48" s="3" t="s">
        <v>5</v>
      </c>
      <c r="B48" s="72">
        <v>36.4</v>
      </c>
      <c r="C48" s="72">
        <v>73.19999999999999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109.6</v>
      </c>
    </row>
    <row r="49" spans="1:33" ht="15">
      <c r="A49" s="3" t="s">
        <v>16</v>
      </c>
      <c r="B49" s="72">
        <v>2171.5</v>
      </c>
      <c r="C49" s="72">
        <v>1018.0699999999999</v>
      </c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3189.5699999999997</v>
      </c>
    </row>
    <row r="50" spans="1:33" ht="28.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197.0999999999999</v>
      </c>
      <c r="C51" s="72">
        <f t="shared" si="10"/>
        <v>370.22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2">
        <f>AG47-AG49-AG48</f>
        <v>567.32</v>
      </c>
    </row>
    <row r="52" spans="1:33" ht="15" customHeight="1">
      <c r="A52" s="4" t="s">
        <v>0</v>
      </c>
      <c r="B52" s="72">
        <v>4446.9</v>
      </c>
      <c r="C52" s="72">
        <v>3988.71</v>
      </c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2">
        <f aca="true" t="shared" si="11" ref="AG52:AG59">B52+C52-AF52</f>
        <v>8435.61</v>
      </c>
    </row>
    <row r="53" spans="1:33" ht="15" customHeight="1">
      <c r="A53" s="3" t="s">
        <v>2</v>
      </c>
      <c r="B53" s="72">
        <v>797.5</v>
      </c>
      <c r="C53" s="72">
        <v>817.0999999999997</v>
      </c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1614.5999999999997</v>
      </c>
    </row>
    <row r="54" spans="1:34" ht="15" customHeight="1">
      <c r="A54" s="4" t="s">
        <v>9</v>
      </c>
      <c r="B54" s="111">
        <v>1884.6</v>
      </c>
      <c r="C54" s="72">
        <v>1321.5500000000006</v>
      </c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72">
        <f t="shared" si="11"/>
        <v>3206.1500000000005</v>
      </c>
      <c r="AH54" s="6"/>
    </row>
    <row r="55" spans="1:34" ht="15">
      <c r="A55" s="3" t="s">
        <v>5</v>
      </c>
      <c r="B55" s="72">
        <v>1171.5</v>
      </c>
      <c r="C55" s="72">
        <v>196.29999999999995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1367.8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v>20.5</v>
      </c>
      <c r="C57" s="72">
        <v>62.500000000000114</v>
      </c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83.00000000000011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692.5999999999999</v>
      </c>
      <c r="C60" s="72">
        <f t="shared" si="12"/>
        <v>1062.7500000000005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72">
        <f>AG54-AG55-AG57-AG59-AG56-AG58</f>
        <v>1755.3500000000004</v>
      </c>
    </row>
    <row r="61" spans="1:33" ht="15" customHeight="1">
      <c r="A61" s="4" t="s">
        <v>10</v>
      </c>
      <c r="B61" s="72">
        <v>104</v>
      </c>
      <c r="C61" s="72">
        <v>746.7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850.7</v>
      </c>
    </row>
    <row r="62" spans="1:33" s="18" customFormat="1" ht="15" customHeight="1">
      <c r="A62" s="108" t="s">
        <v>11</v>
      </c>
      <c r="B62" s="72">
        <v>3544.6</v>
      </c>
      <c r="C62" s="72">
        <v>1459.8000000000006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5004.400000000001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3242.9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v>60.20000000000002</v>
      </c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113.30000000000001</v>
      </c>
      <c r="AH65" s="6"/>
    </row>
    <row r="66" spans="1:33" ht="15">
      <c r="A66" s="3" t="s">
        <v>2</v>
      </c>
      <c r="B66" s="72">
        <v>34.2</v>
      </c>
      <c r="C66" s="72">
        <v>112.29999999999998</v>
      </c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146.5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636.2000000000007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1391.7000000000005</v>
      </c>
    </row>
    <row r="69" spans="1:33" ht="30.75">
      <c r="A69" s="4" t="s">
        <v>45</v>
      </c>
      <c r="B69" s="72">
        <v>3329.6</v>
      </c>
      <c r="C69" s="72">
        <v>59.100000000000364</v>
      </c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3388.7000000000003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135.99999999999955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1035.9999999999995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1443.2</v>
      </c>
      <c r="C72" s="72">
        <v>2282.0999999999995</v>
      </c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130">
        <f t="shared" si="16"/>
        <v>3725.2999999999993</v>
      </c>
      <c r="AH72" s="86">
        <f>AG72+AG69+AG76</f>
        <v>7790.76</v>
      </c>
    </row>
    <row r="73" spans="1:33" ht="15" customHeight="1">
      <c r="A73" s="3" t="s">
        <v>5</v>
      </c>
      <c r="B73" s="72">
        <v>0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0.10000000000000853</v>
      </c>
    </row>
    <row r="74" spans="1:33" ht="15" customHeight="1">
      <c r="A74" s="3" t="s">
        <v>2</v>
      </c>
      <c r="B74" s="72">
        <v>109.1</v>
      </c>
      <c r="C74" s="72">
        <v>358.29999999999995</v>
      </c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130">
        <f t="shared" si="16"/>
        <v>467.4</v>
      </c>
    </row>
    <row r="75" spans="1:33" ht="15" customHeight="1">
      <c r="A75" s="3" t="s">
        <v>16</v>
      </c>
      <c r="B75" s="72">
        <v>22.6</v>
      </c>
      <c r="C75" s="72">
        <v>30.799999999999997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53.4</v>
      </c>
    </row>
    <row r="76" spans="1:35" s="11" customFormat="1" ht="15">
      <c r="A76" s="12" t="s">
        <v>48</v>
      </c>
      <c r="B76" s="72">
        <f>180.2</f>
        <v>180.2</v>
      </c>
      <c r="C76" s="72">
        <v>496.5600000000001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676.7600000000001</v>
      </c>
      <c r="AI76" s="128"/>
    </row>
    <row r="77" spans="1:33" s="11" customFormat="1" ht="15">
      <c r="A77" s="3" t="s">
        <v>5</v>
      </c>
      <c r="B77" s="72">
        <v>143.1</v>
      </c>
      <c r="C77" s="72">
        <v>3.4999999999999716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146.59999999999997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11.100000000000001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11.600000000000001</v>
      </c>
    </row>
    <row r="81" spans="1:33" s="11" customFormat="1" ht="15">
      <c r="A81" s="12" t="s">
        <v>49</v>
      </c>
      <c r="B81" s="72">
        <v>43.1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43.1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527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v>5349.5</v>
      </c>
      <c r="C89" s="72">
        <v>3379.5999999999995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8729.099999999999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v>19426</v>
      </c>
      <c r="C92" s="72">
        <v>82958.70000000001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72">
        <f t="shared" si="16"/>
        <v>102384.70000000001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218707.49000000002</v>
      </c>
      <c r="C94" s="132">
        <f t="shared" si="17"/>
        <v>138181.11000000002</v>
      </c>
      <c r="D94" s="83">
        <f t="shared" si="17"/>
        <v>0</v>
      </c>
      <c r="E94" s="83">
        <f t="shared" si="17"/>
        <v>0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0</v>
      </c>
      <c r="AG94" s="84">
        <f>AG10+AG15+AG24+AG33+AG47+AG52+AG54+AG61+AG62+AG69+AG71+AG72+AG76+AG81+AG82+AG83+AG88+AG89+AG90+AG91+AG70+AG40+AG92</f>
        <v>356888.6</v>
      </c>
    </row>
    <row r="95" spans="1:33" ht="15">
      <c r="A95" s="3" t="s">
        <v>5</v>
      </c>
      <c r="B95" s="22">
        <f>B11+B17+B26+B34+B55+B63+B73+B41+B77+B48</f>
        <v>126109.8</v>
      </c>
      <c r="C95" s="109">
        <f aca="true" t="shared" si="18" ref="C95:AD95">C11+C17+C26+C34+C55+C63+C73+C41+C77+C48</f>
        <v>14814.369999999977</v>
      </c>
      <c r="D95" s="67">
        <f t="shared" si="18"/>
        <v>0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0</v>
      </c>
      <c r="AG95" s="71">
        <f>B95+C95-AF95</f>
        <v>140924.16999999998</v>
      </c>
    </row>
    <row r="96" spans="1:33" ht="15">
      <c r="A96" s="3" t="s">
        <v>2</v>
      </c>
      <c r="B96" s="22">
        <f aca="true" t="shared" si="19" ref="B96:AD96">B12+B20+B29+B36+B57+B66+B44+B80+B74+B53</f>
        <v>2531.8999999999996</v>
      </c>
      <c r="C96" s="109">
        <f t="shared" si="19"/>
        <v>3149.2</v>
      </c>
      <c r="D96" s="67">
        <f t="shared" si="19"/>
        <v>0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0</v>
      </c>
      <c r="AG96" s="71">
        <f>B96+C96-AF96</f>
        <v>5681.099999999999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14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3472.2999999999997</v>
      </c>
      <c r="C98" s="109">
        <f t="shared" si="21"/>
        <v>6521.700000000001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9994</v>
      </c>
    </row>
    <row r="99" spans="1:33" ht="15">
      <c r="A99" s="3" t="s">
        <v>16</v>
      </c>
      <c r="B99" s="22">
        <f aca="true" t="shared" si="22" ref="B99:X99">B21+B30+B49+B37+B58+B13+B75+B67</f>
        <v>4902.6</v>
      </c>
      <c r="C99" s="109">
        <f t="shared" si="22"/>
        <v>1290.57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6193.17</v>
      </c>
    </row>
    <row r="100" spans="1:33" ht="13.5">
      <c r="A100" s="1" t="s">
        <v>35</v>
      </c>
      <c r="B100" s="2">
        <f aca="true" t="shared" si="24" ref="B100:AD100">B94-B95-B96-B97-B98-B99</f>
        <v>81690.89000000001</v>
      </c>
      <c r="C100" s="20">
        <f t="shared" si="24"/>
        <v>112391.27000000003</v>
      </c>
      <c r="D100" s="85">
        <f t="shared" si="24"/>
        <v>0</v>
      </c>
      <c r="E100" s="85">
        <f t="shared" si="24"/>
        <v>0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0</v>
      </c>
      <c r="AG100" s="85">
        <f>AG94-AG95-AG96-AG97-AG98-AG99</f>
        <v>194082.15999999997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2018-06-01T05:03:54Z</dcterms:modified>
  <cp:category/>
  <cp:version/>
  <cp:contentType/>
  <cp:contentStatus/>
</cp:coreProperties>
</file>